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Beneficial" sheetId="1" r:id="rId1"/>
    <sheet name="Sheet2" sheetId="2" r:id="rId2"/>
    <sheet name="Sheet3" sheetId="3" r:id="rId3"/>
  </sheets>
  <definedNames>
    <definedName name="_xlnm.Print_Area" localSheetId="0">Beneficial!$A$1:$R$22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"/>
  <c r="K21"/>
  <c r="L21"/>
  <c r="M21"/>
  <c r="N21"/>
  <c r="O21"/>
  <c r="P21"/>
  <c r="Q21"/>
  <c r="R21"/>
  <c r="H21"/>
  <c r="E6"/>
  <c r="G6" s="1"/>
  <c r="H6" s="1"/>
  <c r="E7"/>
  <c r="G7" s="1"/>
  <c r="H7" s="1"/>
  <c r="E8"/>
  <c r="G8" s="1"/>
  <c r="H8" s="1"/>
  <c r="E9"/>
  <c r="G9" s="1"/>
  <c r="H9" s="1"/>
  <c r="E10"/>
  <c r="G10" s="1"/>
  <c r="H10" s="1"/>
  <c r="E11"/>
  <c r="G11" s="1"/>
  <c r="H11" s="1"/>
  <c r="E12"/>
  <c r="G12" s="1"/>
  <c r="H12" s="1"/>
  <c r="E13"/>
  <c r="G13" s="1"/>
  <c r="H13" s="1"/>
  <c r="E14"/>
  <c r="G14" s="1"/>
  <c r="H14" s="1"/>
  <c r="E15"/>
  <c r="G15" s="1"/>
  <c r="H15" s="1"/>
  <c r="E16"/>
  <c r="G16" s="1"/>
  <c r="H16" s="1"/>
  <c r="E17"/>
  <c r="G17" s="1"/>
  <c r="H17" s="1"/>
  <c r="E18"/>
  <c r="G18" s="1"/>
  <c r="H18" s="1"/>
  <c r="E19"/>
  <c r="G19" s="1"/>
  <c r="H19" s="1"/>
  <c r="E20"/>
  <c r="G20" s="1"/>
  <c r="H20" s="1"/>
  <c r="E5" l="1"/>
  <c r="G5" s="1"/>
  <c r="H5" s="1"/>
  <c r="I21" s="1"/>
  <c r="H22" l="1"/>
</calcChain>
</file>

<file path=xl/sharedStrings.xml><?xml version="1.0" encoding="utf-8"?>
<sst xmlns="http://schemas.openxmlformats.org/spreadsheetml/2006/main" count="55" uniqueCount="37">
  <si>
    <t>Polygon No.</t>
  </si>
  <si>
    <t>BH No.</t>
  </si>
  <si>
    <t>To (m)</t>
  </si>
  <si>
    <t>Average Quality</t>
  </si>
  <si>
    <t>CaO
%</t>
  </si>
  <si>
    <t>MgO
%</t>
  </si>
  <si>
    <t>LOI
%</t>
  </si>
  <si>
    <t>P2</t>
  </si>
  <si>
    <t>Thick. (m)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</si>
  <si>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</si>
  <si>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%</t>
    </r>
  </si>
  <si>
    <r>
      <t xml:space="preserve">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</si>
  <si>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</si>
  <si>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
%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</si>
  <si>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%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</si>
  <si>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 %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</si>
  <si>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</si>
  <si>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r>
      <t>Polygonal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</si>
  <si>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 xml:space="preserve"> Geological Gross in-situ Resources (tonnes)</t>
  </si>
  <si>
    <t>Bulk Density: 2.84 gm/cc</t>
  </si>
  <si>
    <t>MAK-07</t>
  </si>
  <si>
    <t>Polygon wise, Borehole wise Resources (333) estimated for Beneficial Grade Dolomite by Polygonal Method for Akapur block, 
Dist: Yavatmal, Maharashtra</t>
  </si>
  <si>
    <t>Total Geological Gross in-situ Resources of Beneficial Grade Dolomite in Tonnes</t>
  </si>
  <si>
    <t>Total Geological Gross in-situ Resources of Beneficial Grade Dolomite in Million Tonnes (MT)</t>
  </si>
  <si>
    <t>MAK-01</t>
  </si>
  <si>
    <t>MAK-02</t>
  </si>
  <si>
    <t>MAK-03</t>
  </si>
  <si>
    <t>MAK-04</t>
  </si>
  <si>
    <t>MAK-05</t>
  </si>
  <si>
    <t>MAK-06</t>
  </si>
  <si>
    <t>P4</t>
  </si>
  <si>
    <t>P3</t>
  </si>
  <si>
    <t>P5</t>
  </si>
  <si>
    <t>P1</t>
  </si>
  <si>
    <t>P6</t>
  </si>
  <si>
    <t>P7</t>
  </si>
  <si>
    <t>From 
(m)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</si>
</sst>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2" fillId="0" borderId="2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9"/>
  <sheetViews>
    <sheetView tabSelected="1" topLeftCell="A4" zoomScaleNormal="100" workbookViewId="0">
      <selection sqref="A1:R22"/>
    </sheetView>
  </sheetViews>
  <sheetFormatPr defaultColWidth="9.140625" defaultRowHeight="15.75"/>
  <cols>
    <col min="1" max="1" width="8.28515625" style="2" customWidth="1"/>
    <col min="2" max="2" width="9.5703125" style="2" customWidth="1"/>
    <col min="3" max="5" width="6.7109375" style="2" customWidth="1"/>
    <col min="6" max="6" width="14.140625" style="2" bestFit="1" customWidth="1"/>
    <col min="7" max="7" width="13.140625" style="2" customWidth="1"/>
    <col min="8" max="8" width="14.140625" style="2" customWidth="1"/>
    <col min="9" max="11" width="6.7109375" style="2" customWidth="1"/>
    <col min="12" max="12" width="5.7109375" style="2" customWidth="1"/>
    <col min="13" max="13" width="7.140625" style="2" customWidth="1"/>
    <col min="14" max="14" width="5.7109375" style="2" customWidth="1"/>
    <col min="15" max="15" width="6.140625" style="2" customWidth="1"/>
    <col min="16" max="16" width="5.7109375" style="2" customWidth="1"/>
    <col min="17" max="18" width="6.7109375" style="2" customWidth="1"/>
    <col min="19" max="16384" width="9.140625" style="2"/>
  </cols>
  <sheetData>
    <row r="1" spans="1:18" ht="37.5" customHeight="1">
      <c r="A1" s="14" t="s">
        <v>21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</row>
    <row r="2" spans="1:18" ht="15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7" t="s">
        <v>19</v>
      </c>
      <c r="O2" s="17"/>
      <c r="P2" s="17"/>
      <c r="Q2" s="17"/>
      <c r="R2" s="17"/>
    </row>
    <row r="3" spans="1:18" ht="15.75" customHeight="1">
      <c r="A3" s="16" t="s">
        <v>0</v>
      </c>
      <c r="B3" s="16" t="s">
        <v>1</v>
      </c>
      <c r="C3" s="16" t="s">
        <v>36</v>
      </c>
      <c r="D3" s="16" t="s">
        <v>2</v>
      </c>
      <c r="E3" s="16" t="s">
        <v>8</v>
      </c>
      <c r="F3" s="16" t="s">
        <v>17</v>
      </c>
      <c r="G3" s="16" t="s">
        <v>16</v>
      </c>
      <c r="H3" s="16" t="s">
        <v>18</v>
      </c>
      <c r="I3" s="16" t="s">
        <v>3</v>
      </c>
      <c r="J3" s="16"/>
      <c r="K3" s="16"/>
      <c r="L3" s="16"/>
      <c r="M3" s="16"/>
      <c r="N3" s="16"/>
      <c r="O3" s="16"/>
      <c r="P3" s="16"/>
      <c r="Q3" s="16"/>
      <c r="R3" s="16"/>
    </row>
    <row r="4" spans="1:18" ht="48.6" customHeight="1">
      <c r="A4" s="16"/>
      <c r="B4" s="16"/>
      <c r="C4" s="16"/>
      <c r="D4" s="16"/>
      <c r="E4" s="16"/>
      <c r="F4" s="16"/>
      <c r="G4" s="16"/>
      <c r="H4" s="16"/>
      <c r="I4" s="3" t="s">
        <v>4</v>
      </c>
      <c r="J4" s="3" t="s">
        <v>5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6</v>
      </c>
    </row>
    <row r="5" spans="1:18">
      <c r="A5" s="11" t="s">
        <v>30</v>
      </c>
      <c r="B5" s="10" t="s">
        <v>24</v>
      </c>
      <c r="C5" s="5">
        <v>3</v>
      </c>
      <c r="D5" s="5">
        <v>15</v>
      </c>
      <c r="E5" s="5">
        <f>D5-C5</f>
        <v>12</v>
      </c>
      <c r="F5" s="5">
        <v>1461279.28</v>
      </c>
      <c r="G5" s="4">
        <f t="shared" ref="G5:G20" si="0">F5*E5</f>
        <v>17535351.359999999</v>
      </c>
      <c r="H5" s="6">
        <f>G5*2.84</f>
        <v>49800397.862399995</v>
      </c>
      <c r="I5" s="5">
        <v>31.546216666666666</v>
      </c>
      <c r="J5" s="5">
        <v>17.969216666666668</v>
      </c>
      <c r="K5" s="5">
        <v>0.84818333333333351</v>
      </c>
      <c r="L5" s="5">
        <v>4.1108000000000002</v>
      </c>
      <c r="M5" s="5">
        <v>0.37533333333333335</v>
      </c>
      <c r="N5" s="5">
        <v>5.8416666666666665E-2</v>
      </c>
      <c r="O5" s="5">
        <v>2.835E-2</v>
      </c>
      <c r="P5" s="5">
        <v>0.16953333333333331</v>
      </c>
      <c r="Q5" s="5">
        <v>3.8250000000000006E-2</v>
      </c>
      <c r="R5" s="5">
        <v>44.591666666666669</v>
      </c>
    </row>
    <row r="6" spans="1:18">
      <c r="A6" s="11" t="s">
        <v>30</v>
      </c>
      <c r="B6" s="10" t="s">
        <v>24</v>
      </c>
      <c r="C6" s="5">
        <v>19</v>
      </c>
      <c r="D6" s="5">
        <v>50</v>
      </c>
      <c r="E6" s="5">
        <f t="shared" ref="E6:E20" si="1">D6-C6</f>
        <v>31</v>
      </c>
      <c r="F6" s="5">
        <v>1461279.28</v>
      </c>
      <c r="G6" s="4">
        <f t="shared" si="0"/>
        <v>45299657.68</v>
      </c>
      <c r="H6" s="6">
        <f t="shared" ref="H6:H20" si="2">G6*2.84</f>
        <v>128651027.81119999</v>
      </c>
      <c r="I6" s="9">
        <v>31.529174193548393</v>
      </c>
      <c r="J6" s="5">
        <v>18.424225806451613</v>
      </c>
      <c r="K6" s="5">
        <v>0.77790000000000026</v>
      </c>
      <c r="L6" s="5">
        <v>3.6296612903225802</v>
      </c>
      <c r="M6" s="5">
        <v>0.42248709677419355</v>
      </c>
      <c r="N6" s="5">
        <v>5.6395161290322585E-2</v>
      </c>
      <c r="O6" s="5">
        <v>2.9841935483870975E-2</v>
      </c>
      <c r="P6" s="5">
        <v>0.16121935483870969</v>
      </c>
      <c r="Q6" s="5">
        <v>4.3741935483870967E-2</v>
      </c>
      <c r="R6" s="5">
        <v>44.67677419354839</v>
      </c>
    </row>
    <row r="7" spans="1:18">
      <c r="A7" s="11" t="s">
        <v>7</v>
      </c>
      <c r="B7" s="10" t="s">
        <v>25</v>
      </c>
      <c r="C7" s="5">
        <v>3.5</v>
      </c>
      <c r="D7" s="5">
        <v>9</v>
      </c>
      <c r="E7" s="5">
        <f t="shared" si="1"/>
        <v>5.5</v>
      </c>
      <c r="F7" s="5">
        <v>693046.7</v>
      </c>
      <c r="G7" s="4">
        <f t="shared" si="0"/>
        <v>3811756.8499999996</v>
      </c>
      <c r="H7" s="6">
        <f t="shared" si="2"/>
        <v>10825389.453999998</v>
      </c>
      <c r="I7" s="9">
        <v>33.618390909090905</v>
      </c>
      <c r="J7" s="5">
        <v>13.783609090909094</v>
      </c>
      <c r="K7" s="5">
        <v>1.4644454545454544</v>
      </c>
      <c r="L7" s="5">
        <v>8.1148454545454545</v>
      </c>
      <c r="M7" s="5">
        <v>0.71739999999999993</v>
      </c>
      <c r="N7" s="5">
        <v>4.9454545454545459E-2</v>
      </c>
      <c r="O7" s="5">
        <v>3.490909090909091E-2</v>
      </c>
      <c r="P7" s="5">
        <v>0.21309090909090908</v>
      </c>
      <c r="Q7" s="5">
        <v>3.6690909090909093E-2</v>
      </c>
      <c r="R7" s="5">
        <v>41.387272727272723</v>
      </c>
    </row>
    <row r="8" spans="1:18">
      <c r="A8" s="11" t="s">
        <v>7</v>
      </c>
      <c r="B8" s="10" t="s">
        <v>25</v>
      </c>
      <c r="C8" s="5">
        <v>25</v>
      </c>
      <c r="D8" s="5">
        <v>29</v>
      </c>
      <c r="E8" s="5">
        <f t="shared" si="1"/>
        <v>4</v>
      </c>
      <c r="F8" s="5">
        <v>693046.7</v>
      </c>
      <c r="G8" s="4">
        <f t="shared" si="0"/>
        <v>2772186.8</v>
      </c>
      <c r="H8" s="6">
        <f t="shared" si="2"/>
        <v>7873010.5119999992</v>
      </c>
      <c r="I8" s="9">
        <v>32.580849999999998</v>
      </c>
      <c r="J8" s="5">
        <v>17.537199999999999</v>
      </c>
      <c r="K8" s="5">
        <v>0.95674999999999999</v>
      </c>
      <c r="L8" s="5">
        <v>3.8494000000000002</v>
      </c>
      <c r="M8" s="5">
        <v>0.29015000000000002</v>
      </c>
      <c r="N8" s="5">
        <v>6.1374999999999999E-2</v>
      </c>
      <c r="O8" s="5">
        <v>1.6050000000000002E-2</v>
      </c>
      <c r="P8" s="5">
        <v>0.18530000000000002</v>
      </c>
      <c r="Q8" s="5">
        <v>3.5449999999999995E-2</v>
      </c>
      <c r="R8" s="5">
        <v>44.234999999999999</v>
      </c>
    </row>
    <row r="9" spans="1:18">
      <c r="A9" s="11" t="s">
        <v>31</v>
      </c>
      <c r="B9" s="10" t="s">
        <v>26</v>
      </c>
      <c r="C9" s="5">
        <v>37</v>
      </c>
      <c r="D9" s="5">
        <v>39</v>
      </c>
      <c r="E9" s="5">
        <f t="shared" si="1"/>
        <v>2</v>
      </c>
      <c r="F9" s="11">
        <v>760911.35999999999</v>
      </c>
      <c r="G9" s="4">
        <f t="shared" si="0"/>
        <v>1521822.72</v>
      </c>
      <c r="H9" s="6">
        <f t="shared" si="2"/>
        <v>4321976.5247999998</v>
      </c>
      <c r="I9" s="9">
        <v>31.462800000000001</v>
      </c>
      <c r="J9" s="5">
        <v>16.392099999999999</v>
      </c>
      <c r="K9" s="5">
        <v>1.2777000000000001</v>
      </c>
      <c r="L9" s="5">
        <v>5.2648000000000001</v>
      </c>
      <c r="M9" s="5">
        <v>0.63859999999999995</v>
      </c>
      <c r="N9" s="5">
        <v>6.7999999999999991E-2</v>
      </c>
      <c r="O9" s="5">
        <v>3.1099999999999999E-2</v>
      </c>
      <c r="P9" s="5">
        <v>0.26279999999999998</v>
      </c>
      <c r="Q9" s="5">
        <v>3.6299999999999999E-2</v>
      </c>
      <c r="R9" s="5">
        <v>44.39</v>
      </c>
    </row>
    <row r="10" spans="1:18">
      <c r="A10" s="11" t="s">
        <v>31</v>
      </c>
      <c r="B10" s="10" t="s">
        <v>26</v>
      </c>
      <c r="C10" s="5">
        <v>47</v>
      </c>
      <c r="D10" s="5">
        <v>50</v>
      </c>
      <c r="E10" s="5">
        <f t="shared" si="1"/>
        <v>3</v>
      </c>
      <c r="F10" s="11">
        <v>760911.35999999999</v>
      </c>
      <c r="G10" s="4">
        <f t="shared" si="0"/>
        <v>2282734.08</v>
      </c>
      <c r="H10" s="6">
        <f t="shared" si="2"/>
        <v>6482964.7872000001</v>
      </c>
      <c r="I10" s="9">
        <v>32.098966666666662</v>
      </c>
      <c r="J10" s="5">
        <v>16.462666666666667</v>
      </c>
      <c r="K10" s="5">
        <v>0.9854666666666666</v>
      </c>
      <c r="L10" s="5">
        <v>5.8286666666666669</v>
      </c>
      <c r="M10" s="5">
        <v>0.36966666666666664</v>
      </c>
      <c r="N10" s="5">
        <v>7.4583333333333321E-2</v>
      </c>
      <c r="O10" s="5">
        <v>3.4233333333333331E-2</v>
      </c>
      <c r="P10" s="5">
        <v>0.20610000000000003</v>
      </c>
      <c r="Q10" s="5">
        <v>3.1766666666666672E-2</v>
      </c>
      <c r="R10" s="5">
        <v>43.65</v>
      </c>
    </row>
    <row r="11" spans="1:18">
      <c r="A11" s="11" t="s">
        <v>32</v>
      </c>
      <c r="B11" s="10" t="s">
        <v>27</v>
      </c>
      <c r="C11" s="5">
        <v>1</v>
      </c>
      <c r="D11" s="5">
        <v>17</v>
      </c>
      <c r="E11" s="5">
        <f t="shared" si="1"/>
        <v>16</v>
      </c>
      <c r="F11" s="11">
        <v>998722.56000000006</v>
      </c>
      <c r="G11" s="4">
        <f t="shared" si="0"/>
        <v>15979560.960000001</v>
      </c>
      <c r="H11" s="6">
        <f t="shared" si="2"/>
        <v>45381953.126400001</v>
      </c>
      <c r="I11" s="9">
        <v>32.310312500000002</v>
      </c>
      <c r="J11" s="5">
        <v>16.7490375</v>
      </c>
      <c r="K11" s="5">
        <v>1.04955</v>
      </c>
      <c r="L11" s="5">
        <v>4.5759875000000001</v>
      </c>
      <c r="M11" s="5">
        <v>0.36583749999999998</v>
      </c>
      <c r="N11" s="5">
        <v>6.6281250000000014E-2</v>
      </c>
      <c r="O11" s="5">
        <v>2.0312500000000001E-2</v>
      </c>
      <c r="P11" s="5">
        <v>0.2033625</v>
      </c>
      <c r="Q11" s="5">
        <v>2.99625E-2</v>
      </c>
      <c r="R11" s="5">
        <v>44.371249999999996</v>
      </c>
    </row>
    <row r="12" spans="1:18">
      <c r="A12" s="11" t="s">
        <v>32</v>
      </c>
      <c r="B12" s="10" t="s">
        <v>27</v>
      </c>
      <c r="C12" s="5">
        <v>21</v>
      </c>
      <c r="D12" s="5">
        <v>35</v>
      </c>
      <c r="E12" s="5">
        <f t="shared" si="1"/>
        <v>14</v>
      </c>
      <c r="F12" s="11">
        <v>998722.56000000006</v>
      </c>
      <c r="G12" s="4">
        <f t="shared" si="0"/>
        <v>13982115.84</v>
      </c>
      <c r="H12" s="6">
        <f t="shared" si="2"/>
        <v>39709208.985599995</v>
      </c>
      <c r="I12" s="9">
        <v>31.723228571428571</v>
      </c>
      <c r="J12" s="5">
        <v>17.458814285714286</v>
      </c>
      <c r="K12" s="5">
        <v>0.73977142857142852</v>
      </c>
      <c r="L12" s="5">
        <v>5.136628571428572</v>
      </c>
      <c r="M12" s="5">
        <v>0.30297142857142856</v>
      </c>
      <c r="N12" s="5">
        <v>5.7571428571428572E-2</v>
      </c>
      <c r="O12" s="5">
        <v>3.1142857142857139E-2</v>
      </c>
      <c r="P12" s="5">
        <v>0.14422857142857143</v>
      </c>
      <c r="Q12" s="5">
        <v>4.0357142857142855E-2</v>
      </c>
      <c r="R12" s="5">
        <v>44.105714285714285</v>
      </c>
    </row>
    <row r="13" spans="1:18">
      <c r="A13" s="11" t="s">
        <v>32</v>
      </c>
      <c r="B13" s="10" t="s">
        <v>27</v>
      </c>
      <c r="C13" s="5">
        <v>41</v>
      </c>
      <c r="D13" s="5">
        <v>50</v>
      </c>
      <c r="E13" s="5">
        <f t="shared" si="1"/>
        <v>9</v>
      </c>
      <c r="F13" s="11">
        <v>998722.56000000006</v>
      </c>
      <c r="G13" s="4">
        <f t="shared" si="0"/>
        <v>8988503.040000001</v>
      </c>
      <c r="H13" s="6">
        <f t="shared" si="2"/>
        <v>25527348.6336</v>
      </c>
      <c r="I13" s="9">
        <v>30.583322222222218</v>
      </c>
      <c r="J13" s="5">
        <v>17.642811111111111</v>
      </c>
      <c r="K13" s="5">
        <v>1.2545444444444445</v>
      </c>
      <c r="L13" s="5">
        <v>5.3332000000000006</v>
      </c>
      <c r="M13" s="5">
        <v>0.37292222222222221</v>
      </c>
      <c r="N13" s="5">
        <v>6.0333333333333336E-2</v>
      </c>
      <c r="O13" s="5">
        <v>4.4755555555555555E-2</v>
      </c>
      <c r="P13" s="5">
        <v>0.25065555555555563</v>
      </c>
      <c r="Q13" s="5">
        <v>4.2433333333333337E-2</v>
      </c>
      <c r="R13" s="5">
        <v>44.132222222222225</v>
      </c>
    </row>
    <row r="14" spans="1:18">
      <c r="A14" s="11" t="s">
        <v>33</v>
      </c>
      <c r="B14" s="10" t="s">
        <v>28</v>
      </c>
      <c r="C14" s="5">
        <v>11</v>
      </c>
      <c r="D14" s="5">
        <v>15</v>
      </c>
      <c r="E14" s="5">
        <f t="shared" si="1"/>
        <v>4</v>
      </c>
      <c r="F14" s="11">
        <v>896002.05</v>
      </c>
      <c r="G14" s="4">
        <f t="shared" si="0"/>
        <v>3584008.2</v>
      </c>
      <c r="H14" s="6">
        <f t="shared" si="2"/>
        <v>10178583.288000001</v>
      </c>
      <c r="I14" s="9">
        <v>31.573500000000003</v>
      </c>
      <c r="J14" s="5">
        <v>17.963900000000002</v>
      </c>
      <c r="K14" s="5">
        <v>0.8335999999999999</v>
      </c>
      <c r="L14" s="5">
        <v>4.1538000000000004</v>
      </c>
      <c r="M14" s="5">
        <v>0.35119999999999996</v>
      </c>
      <c r="N14" s="5">
        <v>6.9374999999999992E-2</v>
      </c>
      <c r="O14" s="5">
        <v>1.345E-2</v>
      </c>
      <c r="P14" s="5">
        <v>0.16835</v>
      </c>
      <c r="Q14" s="5">
        <v>2.41E-2</v>
      </c>
      <c r="R14" s="5">
        <v>44.634999999999998</v>
      </c>
    </row>
    <row r="15" spans="1:18">
      <c r="A15" s="11" t="s">
        <v>34</v>
      </c>
      <c r="B15" s="10" t="s">
        <v>29</v>
      </c>
      <c r="C15" s="5">
        <v>18</v>
      </c>
      <c r="D15" s="5">
        <v>26</v>
      </c>
      <c r="E15" s="5">
        <f t="shared" si="1"/>
        <v>8</v>
      </c>
      <c r="F15" s="11">
        <v>863190.08</v>
      </c>
      <c r="G15" s="4">
        <f t="shared" si="0"/>
        <v>6905520.6399999997</v>
      </c>
      <c r="H15" s="6">
        <f t="shared" si="2"/>
        <v>19611678.617599998</v>
      </c>
      <c r="I15" s="9">
        <v>33.926459999999999</v>
      </c>
      <c r="J15" s="5">
        <v>16.074020000000001</v>
      </c>
      <c r="K15" s="5">
        <v>0.66510000000000002</v>
      </c>
      <c r="L15" s="5">
        <v>4.4107000000000003</v>
      </c>
      <c r="M15" s="5">
        <v>0.33022000000000001</v>
      </c>
      <c r="N15" s="5">
        <v>4.0549999999999996E-2</v>
      </c>
      <c r="O15" s="5">
        <v>2.0039999999999999E-2</v>
      </c>
      <c r="P15" s="5">
        <v>0.13761999999999999</v>
      </c>
      <c r="Q15" s="5">
        <v>5.1540000000000009E-2</v>
      </c>
      <c r="R15" s="5">
        <v>44.097999999999999</v>
      </c>
    </row>
    <row r="16" spans="1:18">
      <c r="A16" s="11" t="s">
        <v>34</v>
      </c>
      <c r="B16" s="10" t="s">
        <v>29</v>
      </c>
      <c r="C16" s="5">
        <v>28</v>
      </c>
      <c r="D16" s="5">
        <v>36</v>
      </c>
      <c r="E16" s="5">
        <f t="shared" si="1"/>
        <v>8</v>
      </c>
      <c r="F16" s="11">
        <v>863190.08</v>
      </c>
      <c r="G16" s="4">
        <f t="shared" si="0"/>
        <v>6905520.6399999997</v>
      </c>
      <c r="H16" s="6">
        <f t="shared" si="2"/>
        <v>19611678.617599998</v>
      </c>
      <c r="I16" s="9">
        <v>32.379760000000005</v>
      </c>
      <c r="J16" s="5">
        <v>16.613779999999998</v>
      </c>
      <c r="K16" s="5">
        <v>0.84558</v>
      </c>
      <c r="L16" s="5">
        <v>5.6452599999999995</v>
      </c>
      <c r="M16" s="5">
        <v>0.35876000000000002</v>
      </c>
      <c r="N16" s="5">
        <v>4.7349999999999996E-2</v>
      </c>
      <c r="O16" s="5">
        <v>1.7480000000000002E-2</v>
      </c>
      <c r="P16" s="5">
        <v>0.18174000000000001</v>
      </c>
      <c r="Q16" s="5">
        <v>5.2420000000000001E-2</v>
      </c>
      <c r="R16" s="5">
        <v>43.616</v>
      </c>
    </row>
    <row r="17" spans="1:18">
      <c r="A17" s="11" t="s">
        <v>34</v>
      </c>
      <c r="B17" s="10" t="s">
        <v>29</v>
      </c>
      <c r="C17" s="5">
        <v>44</v>
      </c>
      <c r="D17" s="5">
        <v>50</v>
      </c>
      <c r="E17" s="5">
        <f t="shared" si="1"/>
        <v>6</v>
      </c>
      <c r="F17" s="11">
        <v>863190.08</v>
      </c>
      <c r="G17" s="4">
        <f t="shared" si="0"/>
        <v>5179140.4799999995</v>
      </c>
      <c r="H17" s="6">
        <f t="shared" si="2"/>
        <v>14708758.963199997</v>
      </c>
      <c r="I17" s="9">
        <v>32.0197</v>
      </c>
      <c r="J17" s="5">
        <v>16.631399999999999</v>
      </c>
      <c r="K17" s="5">
        <v>0.82883333333333331</v>
      </c>
      <c r="L17" s="5">
        <v>5.6213000000000006</v>
      </c>
      <c r="M17" s="5">
        <v>0.37203333333333327</v>
      </c>
      <c r="N17" s="5">
        <v>4.5416666666666661E-2</v>
      </c>
      <c r="O17" s="5">
        <v>2.1000000000000001E-2</v>
      </c>
      <c r="P17" s="5">
        <v>0.1762</v>
      </c>
      <c r="Q17" s="5">
        <v>3.663333333333333E-2</v>
      </c>
      <c r="R17" s="5">
        <v>44.013333333333328</v>
      </c>
    </row>
    <row r="18" spans="1:18">
      <c r="A18" s="11" t="s">
        <v>35</v>
      </c>
      <c r="B18" s="10" t="s">
        <v>20</v>
      </c>
      <c r="C18" s="5">
        <v>15</v>
      </c>
      <c r="D18" s="5">
        <v>17</v>
      </c>
      <c r="E18" s="5">
        <f t="shared" si="1"/>
        <v>2</v>
      </c>
      <c r="F18" s="5">
        <v>778881.8</v>
      </c>
      <c r="G18" s="4">
        <f t="shared" si="0"/>
        <v>1557763.6</v>
      </c>
      <c r="H18" s="6">
        <f t="shared" si="2"/>
        <v>4424048.6239999998</v>
      </c>
      <c r="I18" s="9">
        <v>33.343200000000003</v>
      </c>
      <c r="J18" s="5">
        <v>17.5747</v>
      </c>
      <c r="K18" s="5">
        <v>0.61129999999999995</v>
      </c>
      <c r="L18" s="5">
        <v>2.5468000000000002</v>
      </c>
      <c r="M18" s="5">
        <v>0.4869</v>
      </c>
      <c r="N18" s="5">
        <v>5.0499999999999996E-2</v>
      </c>
      <c r="O18" s="5">
        <v>1.78E-2</v>
      </c>
      <c r="P18" s="5">
        <v>0.1143</v>
      </c>
      <c r="Q18" s="5">
        <v>4.07E-2</v>
      </c>
      <c r="R18" s="5">
        <v>44.85</v>
      </c>
    </row>
    <row r="19" spans="1:18">
      <c r="A19" s="11" t="s">
        <v>35</v>
      </c>
      <c r="B19" s="10" t="s">
        <v>20</v>
      </c>
      <c r="C19" s="5">
        <v>21</v>
      </c>
      <c r="D19" s="5">
        <v>25</v>
      </c>
      <c r="E19" s="5">
        <f t="shared" si="1"/>
        <v>4</v>
      </c>
      <c r="F19" s="5">
        <v>778881.8</v>
      </c>
      <c r="G19" s="4">
        <f t="shared" si="0"/>
        <v>3115527.2</v>
      </c>
      <c r="H19" s="6">
        <f t="shared" si="2"/>
        <v>8848097.2479999997</v>
      </c>
      <c r="I19" s="9">
        <v>33.605699999999999</v>
      </c>
      <c r="J19" s="5">
        <v>16.914149999999999</v>
      </c>
      <c r="K19" s="5">
        <v>0.67864999999999998</v>
      </c>
      <c r="L19" s="5">
        <v>3.1428500000000001</v>
      </c>
      <c r="M19" s="5">
        <v>0.3871</v>
      </c>
      <c r="N19" s="5">
        <v>6.2E-2</v>
      </c>
      <c r="O19" s="5">
        <v>2.8850000000000001E-2</v>
      </c>
      <c r="P19" s="5">
        <v>0.14524999999999999</v>
      </c>
      <c r="Q19" s="5">
        <v>3.9650000000000005E-2</v>
      </c>
      <c r="R19" s="5">
        <v>44.74</v>
      </c>
    </row>
    <row r="20" spans="1:18">
      <c r="A20" s="11" t="s">
        <v>35</v>
      </c>
      <c r="B20" s="10" t="s">
        <v>20</v>
      </c>
      <c r="C20" s="5">
        <v>27</v>
      </c>
      <c r="D20" s="5">
        <v>50</v>
      </c>
      <c r="E20" s="5">
        <f t="shared" si="1"/>
        <v>23</v>
      </c>
      <c r="F20" s="5">
        <v>778881.8</v>
      </c>
      <c r="G20" s="4">
        <f t="shared" si="0"/>
        <v>17914281.400000002</v>
      </c>
      <c r="H20" s="6">
        <f t="shared" si="2"/>
        <v>50876559.176000006</v>
      </c>
      <c r="I20" s="9">
        <v>31.006169565217391</v>
      </c>
      <c r="J20" s="5">
        <v>16.325269565217393</v>
      </c>
      <c r="K20" s="5">
        <v>1.4670347826086956</v>
      </c>
      <c r="L20" s="5">
        <v>6.6452086956521752</v>
      </c>
      <c r="M20" s="5">
        <v>0.5281652173913044</v>
      </c>
      <c r="N20" s="5">
        <v>9.1923913043478245E-2</v>
      </c>
      <c r="O20" s="5">
        <v>2.8969565217391299E-2</v>
      </c>
      <c r="P20" s="5">
        <v>0.31459565217391311</v>
      </c>
      <c r="Q20" s="5">
        <v>4.1399999999999999E-2</v>
      </c>
      <c r="R20" s="5">
        <v>43.28478260869565</v>
      </c>
    </row>
    <row r="21" spans="1:18" ht="31.5" customHeight="1">
      <c r="A21" s="15" t="s">
        <v>22</v>
      </c>
      <c r="B21" s="15"/>
      <c r="C21" s="15"/>
      <c r="D21" s="15"/>
      <c r="E21" s="15"/>
      <c r="F21" s="15"/>
      <c r="G21" s="15"/>
      <c r="H21" s="7">
        <f>SUM(H5:H20)</f>
        <v>446832682.23159999</v>
      </c>
      <c r="I21" s="12">
        <f>SUMPRODUCT(I5:I20,$H$5:$H$20)/SUM($H$5:$H$20)</f>
        <v>31.809625594298279</v>
      </c>
      <c r="J21" s="12">
        <f t="shared" ref="J21:R21" si="3">SUMPRODUCT(J5:J20,$H$5:$H$20)/SUM($H$5:$H$20)</f>
        <v>17.367351291816899</v>
      </c>
      <c r="K21" s="12">
        <f t="shared" si="3"/>
        <v>0.94061048134350256</v>
      </c>
      <c r="L21" s="12">
        <f t="shared" si="3"/>
        <v>4.6941319523271128</v>
      </c>
      <c r="M21" s="12">
        <f t="shared" si="3"/>
        <v>0.40600073375707835</v>
      </c>
      <c r="N21" s="12">
        <f t="shared" si="3"/>
        <v>6.1189550393624392E-2</v>
      </c>
      <c r="O21" s="12">
        <f t="shared" si="3"/>
        <v>2.775563221564439E-2</v>
      </c>
      <c r="P21" s="12">
        <f t="shared" si="3"/>
        <v>0.19054352183319495</v>
      </c>
      <c r="Q21" s="12">
        <f t="shared" si="3"/>
        <v>4.0456059131053247E-2</v>
      </c>
      <c r="R21" s="12">
        <f t="shared" si="3"/>
        <v>44.198973371657111</v>
      </c>
    </row>
    <row r="22" spans="1:18" ht="34.15" customHeight="1">
      <c r="A22" s="15" t="s">
        <v>23</v>
      </c>
      <c r="B22" s="15"/>
      <c r="C22" s="15"/>
      <c r="D22" s="15"/>
      <c r="E22" s="15"/>
      <c r="F22" s="15"/>
      <c r="G22" s="15"/>
      <c r="H22" s="7">
        <f>H21/1000000</f>
        <v>446.83268223159996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</row>
    <row r="23" spans="1:18">
      <c r="H23" s="8"/>
    </row>
    <row r="26" spans="1:18">
      <c r="H26" s="8"/>
    </row>
    <row r="27" spans="1:18">
      <c r="H27" s="8"/>
    </row>
    <row r="29" spans="1:18">
      <c r="H29" s="8"/>
    </row>
  </sheetData>
  <mergeCells count="23">
    <mergeCell ref="I3:R3"/>
    <mergeCell ref="N2:R2"/>
    <mergeCell ref="A3:A4"/>
    <mergeCell ref="B3:B4"/>
    <mergeCell ref="F3:F4"/>
    <mergeCell ref="C3:C4"/>
    <mergeCell ref="D3:D4"/>
    <mergeCell ref="I21:I22"/>
    <mergeCell ref="A1:R1"/>
    <mergeCell ref="R21:R22"/>
    <mergeCell ref="Q21:Q22"/>
    <mergeCell ref="A21:G21"/>
    <mergeCell ref="J21:J22"/>
    <mergeCell ref="K21:K22"/>
    <mergeCell ref="L21:L22"/>
    <mergeCell ref="A22:G22"/>
    <mergeCell ref="M21:M22"/>
    <mergeCell ref="N21:N22"/>
    <mergeCell ref="O21:O22"/>
    <mergeCell ref="P21:P22"/>
    <mergeCell ref="E3:E4"/>
    <mergeCell ref="G3:G4"/>
    <mergeCell ref="H3:H4"/>
  </mergeCells>
  <printOptions horizontalCentered="1"/>
  <pageMargins left="0.51181102362204722" right="0.31496062992125984" top="1.4960629921259843" bottom="0.74803149606299213" header="0.73" footer="0.31496062992125984"/>
  <pageSetup paperSize="9" scale="96" orientation="landscape" r:id="rId1"/>
  <headerFooter>
    <oddHeader>&amp;R&amp;G
ANNEXURE-VIIC/&amp;P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Beneficial</vt:lpstr>
      <vt:lpstr>Sheet2</vt:lpstr>
      <vt:lpstr>Sheet3</vt:lpstr>
      <vt:lpstr>Beneficial!Print_Area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mecl</cp:lastModifiedBy>
  <cp:lastPrinted>2025-09-25T05:03:50Z</cp:lastPrinted>
  <dcterms:created xsi:type="dcterms:W3CDTF">2024-06-01T08:47:18Z</dcterms:created>
  <dcterms:modified xsi:type="dcterms:W3CDTF">2025-09-25T05:03:52Z</dcterms:modified>
</cp:coreProperties>
</file>